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384" windowHeight="9312" activeTab="0"/>
  </bookViews>
  <sheets>
    <sheet name="Sample Size Calculator" sheetId="1" r:id="rId1"/>
  </sheets>
  <definedNames>
    <definedName name="_xlnm.Print_Area" localSheetId="0">'Sample Size Calculator'!$B$2:$N$13</definedName>
  </definedNames>
  <calcPr fullCalcOnLoad="1"/>
</workbook>
</file>

<file path=xl/sharedStrings.xml><?xml version="1.0" encoding="utf-8"?>
<sst xmlns="http://schemas.openxmlformats.org/spreadsheetml/2006/main" count="23" uniqueCount="19">
  <si>
    <t>α</t>
  </si>
  <si>
    <t>Power</t>
  </si>
  <si>
    <t>beta</t>
  </si>
  <si>
    <t xml:space="preserve">t - α </t>
  </si>
  <si>
    <t xml:space="preserve">t - beta </t>
  </si>
  <si>
    <t>Estimate of N</t>
  </si>
  <si>
    <t>20% Difference</t>
  </si>
  <si>
    <t>N samples in each site =</t>
  </si>
  <si>
    <t>X</t>
  </si>
  <si>
    <t>Total N =</t>
  </si>
  <si>
    <t>Mean Mitigation Density</t>
  </si>
  <si>
    <t xml:space="preserve">Mean Control </t>
  </si>
  <si>
    <t>Before-After Test of Difference of Mean Density at Mitigation and Control Sites</t>
  </si>
  <si>
    <t>Enter the mean number of eelgrass shoots in about 30 samples of 0.25-m^2 in the Control Site =</t>
  </si>
  <si>
    <t xml:space="preserve">Enter the variance (standard deviation squared) of eelgrass density from the Control Site samples = </t>
  </si>
  <si>
    <t xml:space="preserve">Variance at Control </t>
  </si>
  <si>
    <t>Suggested Mitigation Multiplier</t>
  </si>
  <si>
    <t>TBD</t>
  </si>
  <si>
    <t>DIRECTIONS: Complete the areas in Orange.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</si>
</sst>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0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8"/>
      <color indexed="15"/>
      <name val="Arial"/>
      <family val="2"/>
    </font>
    <font>
      <b/>
      <sz val="6"/>
      <color indexed="10"/>
      <name val="Arial"/>
      <family val="2"/>
    </font>
    <font>
      <b/>
      <sz val="6"/>
      <name val="Arial"/>
      <family val="2"/>
    </font>
    <font>
      <b/>
      <sz val="6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2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 horizontal="center"/>
      <protection/>
    </xf>
    <xf numFmtId="165" fontId="4" fillId="2" borderId="4" xfId="0" applyNumberFormat="1" applyFont="1" applyFill="1" applyBorder="1" applyAlignment="1" applyProtection="1">
      <alignment horizontal="center"/>
      <protection locked="0"/>
    </xf>
    <xf numFmtId="165" fontId="16" fillId="2" borderId="4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0" fillId="4" borderId="0" xfId="0" applyFont="1" applyFill="1" applyAlignment="1">
      <alignment horizontal="center"/>
    </xf>
    <xf numFmtId="0" fontId="1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2"/>
  <sheetViews>
    <sheetView showGridLines="0" tabSelected="1" workbookViewId="0" topLeftCell="A1">
      <selection activeCell="I13" sqref="I13"/>
    </sheetView>
  </sheetViews>
  <sheetFormatPr defaultColWidth="9.140625" defaultRowHeight="12.75"/>
  <cols>
    <col min="1" max="1" width="1.421875" style="0" customWidth="1"/>
    <col min="2" max="2" width="9.140625" style="0" customWidth="1"/>
    <col min="3" max="3" width="7.7109375" style="0" customWidth="1"/>
    <col min="4" max="4" width="10.28125" style="0" customWidth="1"/>
    <col min="5" max="5" width="8.7109375" style="0" customWidth="1"/>
    <col min="6" max="6" width="6.7109375" style="0" customWidth="1"/>
    <col min="7" max="8" width="6.7109375" style="5" customWidth="1"/>
    <col min="9" max="9" width="5.00390625" style="0" bestFit="1" customWidth="1"/>
    <col min="10" max="10" width="7.140625" style="0" customWidth="1"/>
    <col min="11" max="11" width="8.28125" style="0" customWidth="1"/>
    <col min="12" max="12" width="10.00390625" style="0" customWidth="1"/>
    <col min="13" max="13" width="9.00390625" style="0" customWidth="1"/>
    <col min="14" max="14" width="10.00390625" style="0" customWidth="1"/>
  </cols>
  <sheetData>
    <row r="1" ht="7.5" customHeight="1"/>
    <row r="2" ht="12.75">
      <c r="B2" s="47" t="s">
        <v>18</v>
      </c>
    </row>
    <row r="3" ht="13.5" thickBot="1"/>
    <row r="4" spans="2:14" ht="15" customHeight="1" thickBot="1">
      <c r="B4" t="s">
        <v>13</v>
      </c>
      <c r="N4" s="45">
        <v>13.5</v>
      </c>
    </row>
    <row r="5" spans="2:14" ht="15" customHeight="1" thickBot="1">
      <c r="B5" t="s">
        <v>14</v>
      </c>
      <c r="N5" s="46">
        <v>65.3</v>
      </c>
    </row>
    <row r="6" ht="12.75">
      <c r="L6" s="7"/>
    </row>
    <row r="7" spans="2:14" ht="15">
      <c r="B7" s="16"/>
      <c r="C7" s="6"/>
      <c r="D7" s="17"/>
      <c r="E7" s="18"/>
      <c r="F7" s="9"/>
      <c r="G7" s="11"/>
      <c r="H7" s="11"/>
      <c r="I7" s="12"/>
      <c r="J7" s="12"/>
      <c r="K7" s="19"/>
      <c r="L7" s="13"/>
      <c r="M7" s="14"/>
      <c r="N7" s="15"/>
    </row>
    <row r="8" spans="2:14" s="32" customFormat="1" ht="18" customHeight="1">
      <c r="B8" s="49" t="s">
        <v>12</v>
      </c>
      <c r="C8" s="24"/>
      <c r="D8" s="24"/>
      <c r="E8" s="26"/>
      <c r="F8" s="27"/>
      <c r="G8" s="28"/>
      <c r="H8" s="28"/>
      <c r="I8" s="29"/>
      <c r="J8" s="29"/>
      <c r="K8" s="30"/>
      <c r="L8" s="31"/>
      <c r="M8" s="31"/>
      <c r="N8" s="24"/>
    </row>
    <row r="9" spans="2:14" s="24" customFormat="1" ht="39">
      <c r="B9" s="25" t="s">
        <v>10</v>
      </c>
      <c r="C9" s="25" t="s">
        <v>11</v>
      </c>
      <c r="D9" s="25" t="s">
        <v>6</v>
      </c>
      <c r="E9" s="25" t="s">
        <v>15</v>
      </c>
      <c r="F9" s="25" t="s">
        <v>2</v>
      </c>
      <c r="G9" s="25" t="s">
        <v>3</v>
      </c>
      <c r="H9" s="25" t="s">
        <v>4</v>
      </c>
      <c r="I9" s="25" t="s">
        <v>0</v>
      </c>
      <c r="J9" s="25" t="s">
        <v>1</v>
      </c>
      <c r="K9" s="25" t="s">
        <v>5</v>
      </c>
      <c r="L9" s="25" t="s">
        <v>7</v>
      </c>
      <c r="M9" s="25" t="s">
        <v>9</v>
      </c>
      <c r="N9" s="25" t="s">
        <v>16</v>
      </c>
    </row>
    <row r="10" spans="2:14" ht="15">
      <c r="B10" s="34" t="s">
        <v>8</v>
      </c>
      <c r="C10" s="35">
        <f>N$4</f>
        <v>13.5</v>
      </c>
      <c r="D10" s="36">
        <f>0.2*C10</f>
        <v>2.7</v>
      </c>
      <c r="E10" s="37">
        <f>N$5</f>
        <v>65.3</v>
      </c>
      <c r="F10" s="36">
        <f>1-J10</f>
        <v>0.09999999999999998</v>
      </c>
      <c r="G10" s="38">
        <f>TINV(I10*2,K10-1)</f>
        <v>1.288767634832766</v>
      </c>
      <c r="H10" s="38">
        <f>TINV(F10*2,K10-1)</f>
        <v>1.288767634832766</v>
      </c>
      <c r="I10" s="36">
        <v>0.1</v>
      </c>
      <c r="J10" s="33">
        <v>0.9</v>
      </c>
      <c r="K10" s="21">
        <v>119</v>
      </c>
      <c r="L10" s="43">
        <f>((2*E10)/(D10^2))*((G10+H10)^2)</f>
        <v>119.02135273907975</v>
      </c>
      <c r="M10" s="44">
        <f>2*K10</f>
        <v>238</v>
      </c>
      <c r="N10" s="48" t="s">
        <v>17</v>
      </c>
    </row>
    <row r="11" spans="2:14" ht="15">
      <c r="B11" s="39" t="s">
        <v>8</v>
      </c>
      <c r="C11" s="40">
        <f>N$4</f>
        <v>13.5</v>
      </c>
      <c r="D11" s="41">
        <f>0.2*C11</f>
        <v>2.7</v>
      </c>
      <c r="E11" s="37">
        <f>N$5</f>
        <v>65.3</v>
      </c>
      <c r="F11" s="41">
        <f>1-J11</f>
        <v>0.19999999999999996</v>
      </c>
      <c r="G11" s="42">
        <f>TINV(I11*2,K11-1)</f>
        <v>1.2920907010993687</v>
      </c>
      <c r="H11" s="42">
        <f>TINV(F11*2,K11-1)</f>
        <v>0.846081320560188</v>
      </c>
      <c r="I11" s="41">
        <v>0.1</v>
      </c>
      <c r="J11" s="12">
        <v>0.8</v>
      </c>
      <c r="K11" s="21">
        <v>82</v>
      </c>
      <c r="L11" s="43">
        <f>((2*E11)/(D11^2))*((G11+H11)^2)</f>
        <v>81.90321193464028</v>
      </c>
      <c r="M11" s="44">
        <f>2*K11</f>
        <v>164</v>
      </c>
      <c r="N11" s="48" t="s">
        <v>17</v>
      </c>
    </row>
    <row r="12" spans="2:14" ht="15.75" thickBot="1">
      <c r="B12" s="39" t="s">
        <v>8</v>
      </c>
      <c r="C12" s="40">
        <f>N$4</f>
        <v>13.5</v>
      </c>
      <c r="D12" s="41">
        <f>0.2*C12</f>
        <v>2.7</v>
      </c>
      <c r="E12" s="37">
        <f>N$5</f>
        <v>65.3</v>
      </c>
      <c r="F12" s="41">
        <f>1-J12</f>
        <v>0.30000000000000004</v>
      </c>
      <c r="G12" s="42">
        <f>TINV(I12*2,K12-1)</f>
        <v>1.2960663298144937</v>
      </c>
      <c r="H12" s="42">
        <f>TINV(F12*2,K12-1)</f>
        <v>0.5272454473015387</v>
      </c>
      <c r="I12" s="41">
        <v>0.1</v>
      </c>
      <c r="J12" s="12">
        <v>0.7</v>
      </c>
      <c r="K12" s="22">
        <v>60</v>
      </c>
      <c r="L12" s="43">
        <f>((2*E12)/(D12^2))*((G12+H12)^2)</f>
        <v>59.55764585130934</v>
      </c>
      <c r="M12" s="44">
        <f>2*K12</f>
        <v>120</v>
      </c>
      <c r="N12" s="48" t="s">
        <v>17</v>
      </c>
    </row>
    <row r="13" spans="2:14" ht="15">
      <c r="B13" s="8"/>
      <c r="C13" s="20"/>
      <c r="D13" s="9"/>
      <c r="E13" s="10"/>
      <c r="F13" s="9"/>
      <c r="G13" s="11"/>
      <c r="H13" s="11"/>
      <c r="I13" s="9"/>
      <c r="J13" s="12"/>
      <c r="K13" s="19"/>
      <c r="L13" s="13"/>
      <c r="M13" s="14"/>
      <c r="N13" s="23"/>
    </row>
    <row r="14" spans="6:9" ht="12.75">
      <c r="F14" s="4"/>
      <c r="I14" s="3"/>
    </row>
    <row r="15" spans="2:10" ht="12.75">
      <c r="B15" s="3"/>
      <c r="C15" s="4"/>
      <c r="D15" s="5"/>
      <c r="E15" s="5"/>
      <c r="G15"/>
      <c r="H15"/>
      <c r="I15" s="1"/>
      <c r="J15" s="2"/>
    </row>
    <row r="16" spans="2:10" ht="12.75">
      <c r="B16" s="3"/>
      <c r="C16" s="4"/>
      <c r="D16" s="5"/>
      <c r="E16" s="5"/>
      <c r="G16"/>
      <c r="H16"/>
      <c r="I16" s="1"/>
      <c r="J16" s="2"/>
    </row>
    <row r="17" spans="2:10" ht="12.75">
      <c r="B17" s="3"/>
      <c r="C17" s="4"/>
      <c r="D17" s="5"/>
      <c r="E17" s="5"/>
      <c r="G17"/>
      <c r="H17"/>
      <c r="I17" s="1"/>
      <c r="J17" s="2"/>
    </row>
    <row r="18" spans="2:10" ht="12.75">
      <c r="B18" s="3"/>
      <c r="C18" s="4"/>
      <c r="D18" s="5"/>
      <c r="E18" s="5"/>
      <c r="G18"/>
      <c r="H18"/>
      <c r="I18" s="1"/>
      <c r="J18" s="2"/>
    </row>
    <row r="19" spans="2:10" ht="12.75">
      <c r="B19" s="3"/>
      <c r="C19" s="4"/>
      <c r="D19" s="5"/>
      <c r="E19" s="5"/>
      <c r="G19"/>
      <c r="H19"/>
      <c r="I19" s="1"/>
      <c r="J19" s="2"/>
    </row>
    <row r="20" spans="7:10" ht="12.75">
      <c r="G20"/>
      <c r="H20"/>
      <c r="I20" s="5"/>
      <c r="J20" s="5"/>
    </row>
    <row r="21" ht="12.75">
      <c r="B21" s="3"/>
    </row>
    <row r="22" ht="12.75">
      <c r="B22" s="3"/>
    </row>
  </sheetData>
  <sheetProtection sheet="1" objects="1" scenarios="1"/>
  <printOptions/>
  <pageMargins left="0.75" right="0.75" top="1" bottom="1" header="0.5" footer="0.5"/>
  <pageSetup horizontalDpi="600" verticalDpi="600" orientation="landscape" r:id="rId1"/>
  <headerFooter alignWithMargins="0">
    <oddFooter>&amp;CEelgrass/Macroalgae Habitat Interim Survey Guidelines  - Sample Size Calculator&amp;R(Rev. 06/16/2008)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TMitch</cp:lastModifiedBy>
  <cp:lastPrinted>2008-06-17T16:19:48Z</cp:lastPrinted>
  <dcterms:created xsi:type="dcterms:W3CDTF">2007-11-02T21:39:07Z</dcterms:created>
  <dcterms:modified xsi:type="dcterms:W3CDTF">2008-06-17T16:20:29Z</dcterms:modified>
  <cp:category/>
  <cp:version/>
  <cp:contentType/>
  <cp:contentStatus/>
</cp:coreProperties>
</file>